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65" windowWidth="14805" windowHeight="7950"/>
  </bookViews>
  <sheets>
    <sheet name="Foglio1" sheetId="1" r:id="rId1"/>
    <sheet name="Foglio2" sheetId="2" r:id="rId2"/>
    <sheet name="Foglio3" sheetId="3" r:id="rId3"/>
  </sheets>
  <externalReferences>
    <externalReference r:id="rId4"/>
  </externalReferences>
  <definedNames>
    <definedName name="_xlnm.Print_Area" localSheetId="0">Foglio1!$A$1:$J$42</definedName>
  </definedNames>
  <calcPr calcId="125725"/>
</workbook>
</file>

<file path=xl/calcChain.xml><?xml version="1.0" encoding="utf-8"?>
<calcChain xmlns="http://schemas.openxmlformats.org/spreadsheetml/2006/main">
  <c r="D9" i="1"/>
  <c r="B9"/>
  <c r="B8"/>
  <c r="D8"/>
  <c r="G27" l="1"/>
  <c r="G28"/>
  <c r="G29"/>
  <c r="G26"/>
  <c r="I25"/>
  <c r="D28"/>
  <c r="D29"/>
  <c r="H27"/>
  <c r="H28"/>
  <c r="H29"/>
  <c r="I28" s="1"/>
  <c r="H26"/>
  <c r="G25"/>
  <c r="I27" l="1"/>
  <c r="I29"/>
  <c r="I26"/>
  <c r="D20"/>
  <c r="D19"/>
  <c r="B10" l="1"/>
  <c r="D10"/>
</calcChain>
</file>

<file path=xl/sharedStrings.xml><?xml version="1.0" encoding="utf-8"?>
<sst xmlns="http://schemas.openxmlformats.org/spreadsheetml/2006/main" count="38" uniqueCount="33">
  <si>
    <t>Ammontare complessivo dei premi collegati alla performance stanziati ed effettivamente distribuiti</t>
  </si>
  <si>
    <t>Dirigenti</t>
  </si>
  <si>
    <t xml:space="preserve">Non dirigenti personale del comparto </t>
  </si>
  <si>
    <t>Riferimento normativo: Art. 20, c. 2, d.lgs. 33/2013</t>
  </si>
  <si>
    <t>Riferimento normativo: Art. 20, c. 1, d.lgs. 33/2013</t>
  </si>
  <si>
    <t>Distribuzione del trattamento accessorio, in forma aggregata, al fine di dare conto del livello di selettività utilizzato nella distribuzione dei premi e degli incentivi</t>
  </si>
  <si>
    <t>Totale</t>
  </si>
  <si>
    <t>Premi stanziati</t>
  </si>
  <si>
    <t>Premi distribuiti</t>
  </si>
  <si>
    <t>N. dipendenti</t>
  </si>
  <si>
    <t>Premio mediamente conseguibile</t>
  </si>
  <si>
    <t>Il Direttore ha ottenuto una valutazione complessiva &gt; 90% ed una retribuzione di risultato pari al</t>
  </si>
  <si>
    <t>100% di quella potenziale.</t>
  </si>
  <si>
    <t>L’unico dirigente ha ottenuto una valutazione complessiva &gt;70% e ≤ 90% ed una retribuzione di</t>
  </si>
  <si>
    <t>risultato pari all’ 80% di quella potenziale.</t>
  </si>
  <si>
    <t>Il personale non dirigente in relazione alla performance ha ottenuto una retribuzione di risultato</t>
  </si>
  <si>
    <t>(le posizioni organizzative) ed ha partecipato alla ripartizione del fondo produttività in misura</t>
  </si>
  <si>
    <t xml:space="preserve">Grado di differenziazione dell'utilizzo della premialità sia per i dirigenti che per i dipendenti </t>
  </si>
  <si>
    <t>%</t>
  </si>
  <si>
    <t>Valutazione</t>
  </si>
  <si>
    <t>La tabella che segue evidenzia in sintesi gli esiti del processo di valutazione del grado di raggiungimento degli obiettivi  e della performance individuale e organizzativa dei dirigenti e del personale di comparto.</t>
  </si>
  <si>
    <t>Entità del premio mediamente conseguibile dal personale dirigenziale e non dirigenziale</t>
  </si>
  <si>
    <t>ottenuto una valutazione complessiva &gt; 90% ed una retribuzione pari al 100% di quella potenziale,</t>
  </si>
  <si>
    <t xml:space="preserve"> &gt; 50% e ≤ 70% ed una retribuzione pari al 50% di quella potenziale.</t>
  </si>
  <si>
    <t>Dati relativi ai premi (Anno 2015):</t>
  </si>
  <si>
    <t>rapportata al punteggio individuale conseguito ed al parametro di categoria, 12 dipendenti hanno</t>
  </si>
  <si>
    <t>00,00-50,00</t>
  </si>
  <si>
    <t>50,01-70,00</t>
  </si>
  <si>
    <t>70,01-90,00</t>
  </si>
  <si>
    <t>90,01-100,00</t>
  </si>
  <si>
    <t>Ammontare complessivo dei premi ( Anno 2016):</t>
  </si>
  <si>
    <t>11 dipendenti hanno ottenuto una valutazione complessiva &gt; 70% e ≤ 90% ed una retribuzione</t>
  </si>
  <si>
    <t xml:space="preserve">pari all’ 80% di quella potenziale e 1 dipendente ha ottenuto una valutazione complessiva 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</si>
</sst>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[$€-410]\ * #,##0.00_-;\-[$€-410]\ * #,##0.00_-;_-[$€-410]\ 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center"/>
    </xf>
    <xf numFmtId="0" fontId="0" fillId="0" borderId="4" xfId="0" quotePrefix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wrapText="1"/>
    </xf>
    <xf numFmtId="0" fontId="4" fillId="0" borderId="0" xfId="0" applyFont="1"/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justify"/>
    </xf>
    <xf numFmtId="0" fontId="0" fillId="0" borderId="0" xfId="0" applyAlignment="1"/>
    <xf numFmtId="10" fontId="0" fillId="0" borderId="1" xfId="2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1" applyNumberFormat="1" applyFont="1" applyFill="1" applyBorder="1" applyAlignment="1">
      <alignment horizontal="center"/>
    </xf>
    <xf numFmtId="0" fontId="1" fillId="0" borderId="2" xfId="1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wrapText="1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3" xfId="1" applyNumberFormat="1" applyFont="1" applyBorder="1" applyAlignment="1">
      <alignment horizontal="center"/>
    </xf>
    <xf numFmtId="0" fontId="0" fillId="0" borderId="2" xfId="1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A%20Ammontare%20premi%2020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glio1"/>
    </sheetNames>
    <sheetDataSet>
      <sheetData sheetId="0">
        <row r="6">
          <cell r="B6">
            <v>10174.660000000007</v>
          </cell>
          <cell r="C6">
            <v>10174.459999999999</v>
          </cell>
        </row>
        <row r="7">
          <cell r="B7">
            <v>5761.65</v>
          </cell>
          <cell r="C7">
            <v>5761.65</v>
          </cell>
        </row>
        <row r="8">
          <cell r="B8">
            <v>29634.84</v>
          </cell>
          <cell r="C8">
            <v>28271.449999999997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tabSelected="1" workbookViewId="0">
      <selection activeCell="J42" sqref="A1:J42"/>
    </sheetView>
  </sheetViews>
  <sheetFormatPr defaultRowHeight="15"/>
  <cols>
    <col min="1" max="1" width="17.7109375" customWidth="1"/>
    <col min="2" max="6" width="7.7109375" customWidth="1"/>
    <col min="8" max="9" width="8.85546875" style="3"/>
  </cols>
  <sheetData>
    <row r="1" spans="1:10">
      <c r="A1" t="s">
        <v>4</v>
      </c>
    </row>
    <row r="3" spans="1:10">
      <c r="A3" s="2" t="s">
        <v>30</v>
      </c>
    </row>
    <row r="4" spans="1:10">
      <c r="A4" s="2"/>
    </row>
    <row r="5" spans="1:10" ht="13.15" customHeight="1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5"/>
    </row>
    <row r="7" spans="1:10">
      <c r="B7" s="46" t="s">
        <v>7</v>
      </c>
      <c r="C7" s="47"/>
      <c r="D7" s="46" t="s">
        <v>8</v>
      </c>
      <c r="E7" s="48"/>
    </row>
    <row r="8" spans="1:10">
      <c r="A8" s="6" t="s">
        <v>1</v>
      </c>
      <c r="B8" s="17">
        <f>[1]Foglio1!$B$8</f>
        <v>29634.84</v>
      </c>
      <c r="C8" s="18"/>
      <c r="D8" s="17">
        <f>[1]Foglio1!$C$8</f>
        <v>28271.449999999997</v>
      </c>
      <c r="E8" s="19"/>
    </row>
    <row r="9" spans="1:10" ht="45">
      <c r="A9" s="6" t="s">
        <v>2</v>
      </c>
      <c r="B9" s="39">
        <f>[1]Foglio1!$B$6+[1]Foglio1!$B$7</f>
        <v>15936.310000000007</v>
      </c>
      <c r="C9" s="40"/>
      <c r="D9" s="39">
        <f>[1]Foglio1!$C$6+[1]Foglio1!$C$7</f>
        <v>15936.109999999999</v>
      </c>
      <c r="E9" s="41"/>
    </row>
    <row r="10" spans="1:10">
      <c r="A10" s="1" t="s">
        <v>6</v>
      </c>
      <c r="B10" s="36">
        <f>SUM(B8:C9)</f>
        <v>45571.150000000009</v>
      </c>
      <c r="C10" s="37"/>
      <c r="D10" s="36">
        <f>SUM(D8:E9)</f>
        <v>44207.56</v>
      </c>
      <c r="E10" s="38"/>
    </row>
    <row r="12" spans="1:10">
      <c r="A12" t="s">
        <v>3</v>
      </c>
    </row>
    <row r="13" spans="1:10" ht="6" customHeight="1"/>
    <row r="14" spans="1:10">
      <c r="A14" s="2" t="s">
        <v>24</v>
      </c>
    </row>
    <row r="15" spans="1:10" ht="6" customHeight="1"/>
    <row r="16" spans="1:10">
      <c r="A16" s="7" t="s">
        <v>21</v>
      </c>
    </row>
    <row r="17" spans="1:9" ht="8.4499999999999993" customHeight="1"/>
    <row r="18" spans="1:9">
      <c r="B18" s="20" t="s">
        <v>9</v>
      </c>
      <c r="C18" s="21"/>
      <c r="D18" s="42" t="s">
        <v>10</v>
      </c>
      <c r="E18" s="43"/>
    </row>
    <row r="19" spans="1:9">
      <c r="A19" s="6" t="s">
        <v>1</v>
      </c>
      <c r="B19" s="44">
        <v>2</v>
      </c>
      <c r="C19" s="45"/>
      <c r="D19" s="17">
        <f>B8/B19</f>
        <v>14817.42</v>
      </c>
      <c r="E19" s="19"/>
    </row>
    <row r="20" spans="1:9" ht="45">
      <c r="A20" s="6" t="s">
        <v>2</v>
      </c>
      <c r="B20" s="22">
        <v>24</v>
      </c>
      <c r="C20" s="23"/>
      <c r="D20" s="24">
        <f>B9/B20</f>
        <v>664.01291666666691</v>
      </c>
      <c r="E20" s="25"/>
    </row>
    <row r="22" spans="1:9" ht="28.15" customHeight="1">
      <c r="A22" s="31" t="s">
        <v>5</v>
      </c>
      <c r="B22" s="31"/>
      <c r="C22" s="31"/>
      <c r="D22" s="31"/>
      <c r="E22" s="31"/>
      <c r="F22" s="31"/>
      <c r="G22" s="31"/>
      <c r="H22" s="31"/>
      <c r="I22" s="31"/>
    </row>
    <row r="23" spans="1:9" ht="19.5" customHeight="1">
      <c r="A23" s="28" t="s">
        <v>17</v>
      </c>
      <c r="B23" s="28"/>
      <c r="C23" s="28"/>
      <c r="D23" s="28"/>
      <c r="E23" s="28"/>
      <c r="F23" s="28"/>
      <c r="G23" s="28"/>
      <c r="H23" s="28"/>
      <c r="I23" s="28"/>
    </row>
    <row r="24" spans="1:9" ht="56.25" customHeight="1">
      <c r="A24" s="29" t="s">
        <v>20</v>
      </c>
      <c r="B24" s="30"/>
      <c r="C24" s="30"/>
      <c r="D24" s="30"/>
      <c r="E24" s="30"/>
      <c r="F24" s="30"/>
      <c r="G24" s="30"/>
      <c r="H24" s="30"/>
      <c r="I24" s="30"/>
    </row>
    <row r="25" spans="1:9" s="9" customFormat="1" ht="45.6" customHeight="1">
      <c r="A25" s="8" t="s">
        <v>19</v>
      </c>
      <c r="B25" s="32" t="s">
        <v>1</v>
      </c>
      <c r="C25" s="33"/>
      <c r="D25" s="11" t="s">
        <v>18</v>
      </c>
      <c r="E25" s="32" t="s">
        <v>2</v>
      </c>
      <c r="F25" s="33"/>
      <c r="G25" s="13" t="str">
        <f>D25</f>
        <v>%</v>
      </c>
      <c r="H25" s="10" t="s">
        <v>6</v>
      </c>
      <c r="I25" s="13" t="str">
        <f>D25</f>
        <v>%</v>
      </c>
    </row>
    <row r="26" spans="1:9">
      <c r="A26" s="4" t="s">
        <v>26</v>
      </c>
      <c r="B26" s="20"/>
      <c r="C26" s="21"/>
      <c r="D26" s="12"/>
      <c r="E26" s="20"/>
      <c r="F26" s="21"/>
      <c r="G26" s="16">
        <f>E26/(E$26+E$27+E$28+E$29)</f>
        <v>0</v>
      </c>
      <c r="H26" s="5">
        <f>B26+E26</f>
        <v>0</v>
      </c>
      <c r="I26" s="16">
        <f>H26/(H$26+H$27+H$28+H$29)</f>
        <v>0</v>
      </c>
    </row>
    <row r="27" spans="1:9">
      <c r="A27" s="4" t="s">
        <v>27</v>
      </c>
      <c r="B27" s="20"/>
      <c r="C27" s="21"/>
      <c r="D27" s="12"/>
      <c r="E27" s="20">
        <v>1</v>
      </c>
      <c r="F27" s="21"/>
      <c r="G27" s="16">
        <f t="shared" ref="G27:G29" si="0">E27/(E$26+E$27+E$28+E$29)</f>
        <v>4.1666666666666664E-2</v>
      </c>
      <c r="H27" s="5">
        <f t="shared" ref="H27:H29" si="1">B27+E27</f>
        <v>1</v>
      </c>
      <c r="I27" s="16">
        <f t="shared" ref="I27:I29" si="2">H27/(H$26+H$27+H$28+H$29)</f>
        <v>3.8461538461538464E-2</v>
      </c>
    </row>
    <row r="28" spans="1:9">
      <c r="A28" s="4" t="s">
        <v>28</v>
      </c>
      <c r="B28" s="20">
        <v>1</v>
      </c>
      <c r="C28" s="21"/>
      <c r="D28" s="16">
        <f>B28/(B$28+B$29)</f>
        <v>0.5</v>
      </c>
      <c r="E28" s="26">
        <v>11</v>
      </c>
      <c r="F28" s="27"/>
      <c r="G28" s="16">
        <f t="shared" si="0"/>
        <v>0.45833333333333331</v>
      </c>
      <c r="H28" s="5">
        <f t="shared" si="1"/>
        <v>12</v>
      </c>
      <c r="I28" s="16">
        <f t="shared" si="2"/>
        <v>0.46153846153846156</v>
      </c>
    </row>
    <row r="29" spans="1:9">
      <c r="A29" s="4" t="s">
        <v>29</v>
      </c>
      <c r="B29" s="20">
        <v>1</v>
      </c>
      <c r="C29" s="21"/>
      <c r="D29" s="16">
        <f>B29/(B$28+B$29)</f>
        <v>0.5</v>
      </c>
      <c r="E29" s="20">
        <v>12</v>
      </c>
      <c r="F29" s="21"/>
      <c r="G29" s="16">
        <f t="shared" si="0"/>
        <v>0.5</v>
      </c>
      <c r="H29" s="5">
        <f t="shared" si="1"/>
        <v>13</v>
      </c>
      <c r="I29" s="16">
        <f t="shared" si="2"/>
        <v>0.5</v>
      </c>
    </row>
    <row r="30" spans="1:9" ht="7.9" customHeight="1"/>
    <row r="31" spans="1:9">
      <c r="A31" t="s">
        <v>11</v>
      </c>
    </row>
    <row r="32" spans="1:9">
      <c r="A32" t="s">
        <v>12</v>
      </c>
    </row>
    <row r="33" spans="1:7">
      <c r="A33" t="s">
        <v>13</v>
      </c>
    </row>
    <row r="34" spans="1:7">
      <c r="A34" t="s">
        <v>14</v>
      </c>
    </row>
    <row r="35" spans="1:7" ht="4.5" customHeight="1"/>
    <row r="36" spans="1:7">
      <c r="A36" t="s">
        <v>15</v>
      </c>
    </row>
    <row r="37" spans="1:7">
      <c r="A37" t="s">
        <v>16</v>
      </c>
    </row>
    <row r="38" spans="1:7">
      <c r="A38" t="s">
        <v>25</v>
      </c>
    </row>
    <row r="39" spans="1:7">
      <c r="A39" t="s">
        <v>22</v>
      </c>
    </row>
    <row r="40" spans="1:7">
      <c r="A40" t="s">
        <v>31</v>
      </c>
    </row>
    <row r="41" spans="1:7">
      <c r="A41" t="s">
        <v>32</v>
      </c>
    </row>
    <row r="42" spans="1:7">
      <c r="A42" t="s">
        <v>23</v>
      </c>
    </row>
    <row r="43" spans="1:7" ht="15.75" customHeight="1">
      <c r="A43" s="14"/>
      <c r="B43" s="15"/>
      <c r="C43" s="15"/>
      <c r="D43" s="15"/>
      <c r="E43" s="15"/>
      <c r="F43" s="15"/>
      <c r="G43" s="15"/>
    </row>
    <row r="44" spans="1:7" ht="15.75">
      <c r="A44" s="14"/>
    </row>
    <row r="45" spans="1:7" ht="15.75">
      <c r="A45" s="14"/>
    </row>
  </sheetData>
  <mergeCells count="28">
    <mergeCell ref="A5:J5"/>
    <mergeCell ref="E26:F26"/>
    <mergeCell ref="E27:F27"/>
    <mergeCell ref="B10:C10"/>
    <mergeCell ref="D10:E10"/>
    <mergeCell ref="B25:C25"/>
    <mergeCell ref="B26:C26"/>
    <mergeCell ref="B27:C27"/>
    <mergeCell ref="B9:C9"/>
    <mergeCell ref="D9:E9"/>
    <mergeCell ref="B18:C18"/>
    <mergeCell ref="D18:E18"/>
    <mergeCell ref="B19:C19"/>
    <mergeCell ref="D19:E19"/>
    <mergeCell ref="B7:C7"/>
    <mergeCell ref="D7:E7"/>
    <mergeCell ref="B8:C8"/>
    <mergeCell ref="D8:E8"/>
    <mergeCell ref="E29:F29"/>
    <mergeCell ref="B20:C20"/>
    <mergeCell ref="D20:E20"/>
    <mergeCell ref="E28:F28"/>
    <mergeCell ref="A23:I23"/>
    <mergeCell ref="A24:I24"/>
    <mergeCell ref="B28:C28"/>
    <mergeCell ref="B29:C29"/>
    <mergeCell ref="A22:I22"/>
    <mergeCell ref="E25:F25"/>
  </mergeCells>
  <pageMargins left="0.70866141732283472" right="0.70866141732283472" top="0.74803149606299213" bottom="0.74803149606299213" header="0.31496062992125984" footer="0.31496062992125984"/>
  <pageSetup paperSize="9" scale="94" orientation="portrait" r:id="rId1"/>
  <headerFooter>
    <oddFooter>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2017-07-10T09:09:08Z</dcterms:modified>
</cp:coreProperties>
</file>